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8700" activeTab="0"/>
  </bookViews>
  <sheets>
    <sheet name="Рас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</definedNames>
  <calcPr fullCalcOnLoad="1" fullPrecision="0"/>
</workbook>
</file>

<file path=xl/sharedStrings.xml><?xml version="1.0" encoding="utf-8"?>
<sst xmlns="http://schemas.openxmlformats.org/spreadsheetml/2006/main" count="352" uniqueCount="100">
  <si>
    <t xml:space="preserve">  Средства массовой информации</t>
  </si>
  <si>
    <t>Раздел, подраздел</t>
  </si>
  <si>
    <t xml:space="preserve"> 0100 </t>
  </si>
  <si>
    <t xml:space="preserve"> 0102 </t>
  </si>
  <si>
    <t xml:space="preserve"> 0103</t>
  </si>
  <si>
    <t xml:space="preserve"> 0104 </t>
  </si>
  <si>
    <t xml:space="preserve"> 0113 </t>
  </si>
  <si>
    <t xml:space="preserve"> 0300 </t>
  </si>
  <si>
    <t xml:space="preserve">0310 </t>
  </si>
  <si>
    <t xml:space="preserve"> 0400 </t>
  </si>
  <si>
    <t xml:space="preserve"> 0401 </t>
  </si>
  <si>
    <t xml:space="preserve"> 0408</t>
  </si>
  <si>
    <t xml:space="preserve"> 0409</t>
  </si>
  <si>
    <t xml:space="preserve"> 0412 </t>
  </si>
  <si>
    <t xml:space="preserve"> 0500</t>
  </si>
  <si>
    <t xml:space="preserve"> 0502 </t>
  </si>
  <si>
    <t xml:space="preserve"> 0503 </t>
  </si>
  <si>
    <t xml:space="preserve"> 0700</t>
  </si>
  <si>
    <t xml:space="preserve"> 0701 </t>
  </si>
  <si>
    <t xml:space="preserve"> 0702 </t>
  </si>
  <si>
    <t xml:space="preserve"> 0705</t>
  </si>
  <si>
    <t xml:space="preserve"> 0707 </t>
  </si>
  <si>
    <t xml:space="preserve"> 0709 </t>
  </si>
  <si>
    <t xml:space="preserve"> 0800 </t>
  </si>
  <si>
    <t xml:space="preserve"> 0801 </t>
  </si>
  <si>
    <t xml:space="preserve"> 0804 </t>
  </si>
  <si>
    <t xml:space="preserve"> 0900 </t>
  </si>
  <si>
    <t xml:space="preserve">0901 </t>
  </si>
  <si>
    <t xml:space="preserve"> 0902 </t>
  </si>
  <si>
    <t xml:space="preserve"> 0903 </t>
  </si>
  <si>
    <t xml:space="preserve"> 0904 </t>
  </si>
  <si>
    <t xml:space="preserve"> 1000 </t>
  </si>
  <si>
    <t xml:space="preserve"> 1001 </t>
  </si>
  <si>
    <t xml:space="preserve"> 1003 </t>
  </si>
  <si>
    <t xml:space="preserve"> 1004 </t>
  </si>
  <si>
    <t xml:space="preserve"> 1100 </t>
  </si>
  <si>
    <t xml:space="preserve"> 1101 </t>
  </si>
  <si>
    <t xml:space="preserve"> 1200 </t>
  </si>
  <si>
    <t xml:space="preserve"> 1201 </t>
  </si>
  <si>
    <t xml:space="preserve">  ИТОГО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</si>
  <si>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</si>
  <si>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государст-венной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</si>
  <si>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</si>
  <si>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</si>
  <si>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пожарной безопасности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</si>
  <si>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</si>
  <si>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</si>
  <si>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</si>
  <si>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</si>
  <si>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</si>
  <si>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</si>
  <si>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</si>
  <si>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</si>
  <si>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</si>
  <si>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переподго-товка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</si>
  <si>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</si>
  <si>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</si>
  <si>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</si>
  <si>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</si>
  <si>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</si>
  <si>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</si>
  <si>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</si>
  <si>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</si>
  <si>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</si>
  <si>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</si>
  <si>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</si>
  <si>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</si>
  <si>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Телевидение и радиовещание</t>
  </si>
  <si>
    <t>к решению Совета муниципального образования "Родниковский муниципальный район"</t>
  </si>
  <si>
    <t xml:space="preserve"> Наименование показателя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</si>
  <si>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</si>
  <si>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</si>
  <si>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</si>
  <si>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</si>
  <si>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Культура и кинематография</t>
  </si>
  <si>
    <t xml:space="preserve">  Здравоохранение</t>
  </si>
  <si>
    <t xml:space="preserve">  Социальная политика</t>
  </si>
  <si>
    <t xml:space="preserve">  Физическая культура и спорт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</si>
  <si>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</si>
  <si>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</si>
  <si>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</si>
  <si>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-</t>
  </si>
  <si>
    <t>Процент исполнения</t>
  </si>
  <si>
    <t xml:space="preserve">Исполнение расходов районного бюджета </t>
  </si>
  <si>
    <t>по разделам и подразделам классификации расходов бюджетов</t>
  </si>
  <si>
    <t>Приложение № 3</t>
  </si>
  <si>
    <t>Резервные фонды</t>
  </si>
  <si>
    <t>01 11</t>
  </si>
  <si>
    <t xml:space="preserve">за 2012 год </t>
  </si>
  <si>
    <t xml:space="preserve">от                         2013 № </t>
  </si>
  <si>
    <t>Утверждено решением Совета муниципального образования "Родниковский муниципальный район" от 14.12.2012 г.№ 66 (в действующей редакции)</t>
  </si>
  <si>
    <t>Фактическое исполнение за 2012 год</t>
  </si>
  <si>
    <t>Жилищное хозяйство</t>
  </si>
  <si>
    <t>0501</t>
  </si>
  <si>
    <t>Массовый спорт</t>
  </si>
  <si>
    <t>1102</t>
  </si>
  <si>
    <t>1300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</si>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</sst>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0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0"/>
    </font>
    <font>
      <sz val="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mediumGray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" fontId="23" fillId="0" borderId="10" xfId="0" applyNumberFormat="1" applyFont="1" applyFill="1" applyBorder="1" applyAlignment="1">
      <alignment horizontal="center" vertical="top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173" fontId="24" fillId="0" borderId="10" xfId="0" applyNumberFormat="1" applyFont="1" applyFill="1" applyBorder="1" applyAlignment="1">
      <alignment horizontal="center" vertical="top" shrinkToFi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top" shrinkToFit="1"/>
    </xf>
    <xf numFmtId="179" fontId="23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18" borderId="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top" shrinkToFit="1"/>
    </xf>
    <xf numFmtId="49" fontId="23" fillId="0" borderId="10" xfId="0" applyNumberFormat="1" applyFont="1" applyFill="1" applyBorder="1" applyAlignment="1">
      <alignment horizontal="center" vertical="top" shrinkToFit="1"/>
    </xf>
    <xf numFmtId="49" fontId="23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/>
    </xf>
    <xf numFmtId="179" fontId="24" fillId="0" borderId="10" xfId="0" applyNumberFormat="1" applyFont="1" applyBorder="1" applyAlignment="1">
      <alignment horizontal="center" vertical="top"/>
    </xf>
    <xf numFmtId="179" fontId="23" fillId="0" borderId="10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178" fontId="24" fillId="0" borderId="10" xfId="0" applyNumberFormat="1" applyFont="1" applyFill="1" applyBorder="1" applyAlignment="1">
      <alignment horizontal="center" vertical="top" shrinkToFit="1"/>
    </xf>
    <xf numFmtId="178" fontId="23" fillId="0" borderId="10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4" fillId="0" borderId="0" xfId="0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54"/>
  <sheetViews>
    <sheetView showGridLines="0" showZeros="0" tabSelected="1" zoomScaleSheetLayoutView="70" workbookViewId="0" topLeftCell="A1">
      <selection activeCell="L38" sqref="L38"/>
    </sheetView>
  </sheetViews>
  <sheetFormatPr defaultColWidth="9.00390625" defaultRowHeight="12.75"/>
  <cols>
    <col min="1" max="1" width="45.75390625" style="4" customWidth="1"/>
    <col min="2" max="2" width="12.875" style="4" customWidth="1"/>
    <col min="3" max="3" width="10.00390625" style="5" hidden="1" customWidth="1"/>
    <col min="4" max="4" width="13.875" style="5" hidden="1" customWidth="1"/>
    <col min="5" max="5" width="11.375" style="5" hidden="1" customWidth="1"/>
    <col min="6" max="6" width="18.375" style="5" customWidth="1"/>
    <col min="7" max="7" width="10.25390625" style="5" hidden="1" customWidth="1"/>
    <col min="8" max="8" width="14.00390625" style="5" hidden="1" customWidth="1"/>
    <col min="9" max="9" width="12.00390625" style="5" hidden="1" customWidth="1"/>
    <col min="10" max="10" width="16.125" style="5" customWidth="1"/>
    <col min="11" max="11" width="12.375" style="5" hidden="1" customWidth="1"/>
    <col min="12" max="12" width="12.75390625" style="1" customWidth="1"/>
    <col min="13" max="16384" width="9.125" style="1" customWidth="1"/>
  </cols>
  <sheetData>
    <row r="1" spans="1:12" ht="28.5" customHeight="1">
      <c r="A1" s="17"/>
      <c r="B1" s="18"/>
      <c r="C1" s="19"/>
      <c r="D1" s="19"/>
      <c r="E1" s="19"/>
      <c r="F1" s="37" t="s">
        <v>85</v>
      </c>
      <c r="G1" s="37"/>
      <c r="H1" s="37"/>
      <c r="I1" s="37"/>
      <c r="J1" s="37"/>
      <c r="K1" s="37"/>
      <c r="L1" s="38"/>
    </row>
    <row r="2" spans="1:12" ht="24.75" customHeight="1">
      <c r="A2" s="17"/>
      <c r="B2" s="18"/>
      <c r="C2" s="19"/>
      <c r="D2" s="19"/>
      <c r="E2" s="19"/>
      <c r="F2" s="37" t="s">
        <v>68</v>
      </c>
      <c r="G2" s="37"/>
      <c r="H2" s="37"/>
      <c r="I2" s="37"/>
      <c r="J2" s="37"/>
      <c r="K2" s="37"/>
      <c r="L2" s="38"/>
    </row>
    <row r="3" spans="1:12" ht="15" customHeight="1">
      <c r="A3" s="17"/>
      <c r="B3" s="18"/>
      <c r="C3" s="19"/>
      <c r="D3" s="19"/>
      <c r="E3" s="19"/>
      <c r="F3" s="40" t="s">
        <v>89</v>
      </c>
      <c r="G3" s="40"/>
      <c r="H3" s="40"/>
      <c r="I3" s="40"/>
      <c r="J3" s="40"/>
      <c r="K3" s="40"/>
      <c r="L3" s="41"/>
    </row>
    <row r="4" spans="1:12" ht="15" customHeight="1">
      <c r="A4" s="17"/>
      <c r="B4" s="18"/>
      <c r="C4" s="19"/>
      <c r="D4" s="19"/>
      <c r="E4" s="19"/>
      <c r="F4" s="15"/>
      <c r="G4" s="15"/>
      <c r="H4" s="15"/>
      <c r="I4" s="15"/>
      <c r="J4" s="15"/>
      <c r="K4" s="15"/>
      <c r="L4" s="16"/>
    </row>
    <row r="5" spans="1:11" ht="11.25" customHeight="1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</row>
    <row r="6" spans="1:12" ht="15.75">
      <c r="A6" s="39" t="s">
        <v>83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.75">
      <c r="A7" s="39" t="s">
        <v>84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5.75">
      <c r="A8" s="39" t="s">
        <v>88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7" ht="3.75" customHeight="1">
      <c r="A9" s="20"/>
      <c r="B9" s="20"/>
      <c r="C9" s="21"/>
      <c r="D9" s="21"/>
      <c r="E9" s="21"/>
      <c r="F9" s="21"/>
      <c r="G9" s="22"/>
    </row>
    <row r="10" spans="1:12" ht="159.75" customHeight="1">
      <c r="A10" s="7" t="s">
        <v>69</v>
      </c>
      <c r="B10" s="7" t="s">
        <v>1</v>
      </c>
      <c r="C10" s="26" t="s">
        <v>78</v>
      </c>
      <c r="D10" s="27" t="s">
        <v>79</v>
      </c>
      <c r="E10" s="27" t="s">
        <v>80</v>
      </c>
      <c r="F10" s="7" t="s">
        <v>90</v>
      </c>
      <c r="G10" s="11"/>
      <c r="H10" s="7"/>
      <c r="I10" s="7"/>
      <c r="J10" s="7" t="s">
        <v>91</v>
      </c>
      <c r="K10" s="11"/>
      <c r="L10" s="7" t="s">
        <v>82</v>
      </c>
    </row>
    <row r="11" spans="1:12" ht="15.75">
      <c r="A11" s="9" t="s">
        <v>70</v>
      </c>
      <c r="B11" s="28" t="s">
        <v>2</v>
      </c>
      <c r="C11" s="12" t="s">
        <v>81</v>
      </c>
      <c r="D11" s="12" t="s">
        <v>81</v>
      </c>
      <c r="E11" s="12" t="s">
        <v>81</v>
      </c>
      <c r="F11" s="35">
        <f>F12+F13+F14+F15+F16</f>
        <v>43826.74</v>
      </c>
      <c r="G11" s="35" t="e">
        <f>G12+G13+G14+G15+G16</f>
        <v>#VALUE!</v>
      </c>
      <c r="H11" s="35" t="e">
        <f>H12+H13+H14+H15+H16</f>
        <v>#VALUE!</v>
      </c>
      <c r="I11" s="35" t="e">
        <f>I12+I13+I14+I15+I16</f>
        <v>#VALUE!</v>
      </c>
      <c r="J11" s="35">
        <f>J12+J13+J14+J15+J16</f>
        <v>43732.215</v>
      </c>
      <c r="K11" s="12" t="s">
        <v>81</v>
      </c>
      <c r="L11" s="32">
        <f>J11/F11%</f>
        <v>99.8</v>
      </c>
    </row>
    <row r="12" spans="1:12" ht="48" customHeight="1">
      <c r="A12" s="8" t="s">
        <v>40</v>
      </c>
      <c r="B12" s="29" t="s">
        <v>3</v>
      </c>
      <c r="C12" s="6" t="s">
        <v>81</v>
      </c>
      <c r="D12" s="6" t="s">
        <v>81</v>
      </c>
      <c r="E12" s="6" t="s">
        <v>81</v>
      </c>
      <c r="F12" s="36">
        <v>388.5</v>
      </c>
      <c r="G12" s="6" t="s">
        <v>81</v>
      </c>
      <c r="H12" s="6" t="s">
        <v>81</v>
      </c>
      <c r="I12" s="6" t="s">
        <v>81</v>
      </c>
      <c r="J12" s="36">
        <v>379.918</v>
      </c>
      <c r="K12" s="6" t="s">
        <v>81</v>
      </c>
      <c r="L12" s="33">
        <f>J12/F12%</f>
        <v>97.8</v>
      </c>
    </row>
    <row r="13" spans="1:12" ht="63">
      <c r="A13" s="8" t="s">
        <v>41</v>
      </c>
      <c r="B13" s="29" t="s">
        <v>4</v>
      </c>
      <c r="C13" s="6" t="s">
        <v>81</v>
      </c>
      <c r="D13" s="6" t="s">
        <v>81</v>
      </c>
      <c r="E13" s="6" t="s">
        <v>81</v>
      </c>
      <c r="F13" s="36">
        <v>1187.35</v>
      </c>
      <c r="G13" s="6" t="s">
        <v>81</v>
      </c>
      <c r="H13" s="6" t="s">
        <v>81</v>
      </c>
      <c r="I13" s="6" t="s">
        <v>81</v>
      </c>
      <c r="J13" s="36">
        <v>1161.647</v>
      </c>
      <c r="K13" s="6" t="s">
        <v>81</v>
      </c>
      <c r="L13" s="33">
        <f aca="true" t="shared" si="0" ref="L13:L53">J13/F13%</f>
        <v>97.8</v>
      </c>
    </row>
    <row r="14" spans="1:12" ht="78.75">
      <c r="A14" s="8" t="s">
        <v>42</v>
      </c>
      <c r="B14" s="29" t="s">
        <v>5</v>
      </c>
      <c r="C14" s="6" t="s">
        <v>81</v>
      </c>
      <c r="D14" s="6" t="s">
        <v>81</v>
      </c>
      <c r="E14" s="6" t="s">
        <v>81</v>
      </c>
      <c r="F14" s="36">
        <v>39587.63</v>
      </c>
      <c r="G14" s="6" t="s">
        <v>81</v>
      </c>
      <c r="H14" s="6" t="s">
        <v>81</v>
      </c>
      <c r="I14" s="6" t="s">
        <v>81</v>
      </c>
      <c r="J14" s="36">
        <v>39543.176</v>
      </c>
      <c r="K14" s="6" t="s">
        <v>81</v>
      </c>
      <c r="L14" s="33">
        <f t="shared" si="0"/>
        <v>99.9</v>
      </c>
    </row>
    <row r="15" spans="1:12" ht="15.75">
      <c r="A15" s="8" t="s">
        <v>86</v>
      </c>
      <c r="B15" s="29" t="s">
        <v>87</v>
      </c>
      <c r="C15" s="6"/>
      <c r="D15" s="6"/>
      <c r="E15" s="6"/>
      <c r="F15" s="36">
        <v>50.71</v>
      </c>
      <c r="G15" s="6"/>
      <c r="H15" s="6"/>
      <c r="I15" s="6"/>
      <c r="J15" s="36">
        <v>50.71</v>
      </c>
      <c r="K15" s="6"/>
      <c r="L15" s="13">
        <f t="shared" si="0"/>
        <v>100</v>
      </c>
    </row>
    <row r="16" spans="1:12" ht="15.75">
      <c r="A16" s="8" t="s">
        <v>43</v>
      </c>
      <c r="B16" s="29" t="s">
        <v>6</v>
      </c>
      <c r="C16" s="6" t="s">
        <v>81</v>
      </c>
      <c r="D16" s="6" t="s">
        <v>81</v>
      </c>
      <c r="E16" s="6" t="s">
        <v>81</v>
      </c>
      <c r="F16" s="36">
        <v>2612.55</v>
      </c>
      <c r="G16" s="6" t="s">
        <v>81</v>
      </c>
      <c r="H16" s="6" t="s">
        <v>81</v>
      </c>
      <c r="I16" s="6" t="s">
        <v>81</v>
      </c>
      <c r="J16" s="36">
        <v>2596.764</v>
      </c>
      <c r="K16" s="6" t="s">
        <v>81</v>
      </c>
      <c r="L16" s="33">
        <f t="shared" si="0"/>
        <v>99.4</v>
      </c>
    </row>
    <row r="17" spans="1:12" ht="31.5">
      <c r="A17" s="34" t="s">
        <v>71</v>
      </c>
      <c r="B17" s="28" t="s">
        <v>7</v>
      </c>
      <c r="C17" s="12" t="s">
        <v>81</v>
      </c>
      <c r="D17" s="12" t="s">
        <v>81</v>
      </c>
      <c r="E17" s="12" t="s">
        <v>81</v>
      </c>
      <c r="F17" s="35">
        <v>50</v>
      </c>
      <c r="G17" s="14" t="e">
        <f>#REF!+G18</f>
        <v>#REF!</v>
      </c>
      <c r="H17" s="14" t="e">
        <f>#REF!+H18</f>
        <v>#REF!</v>
      </c>
      <c r="I17" s="14" t="e">
        <f>#REF!+I18</f>
        <v>#REF!</v>
      </c>
      <c r="J17" s="35">
        <v>50</v>
      </c>
      <c r="K17" s="12" t="s">
        <v>81</v>
      </c>
      <c r="L17" s="32">
        <f t="shared" si="0"/>
        <v>100</v>
      </c>
    </row>
    <row r="18" spans="1:12" ht="15.75">
      <c r="A18" s="8" t="s">
        <v>44</v>
      </c>
      <c r="B18" s="29" t="s">
        <v>8</v>
      </c>
      <c r="C18" s="6" t="s">
        <v>81</v>
      </c>
      <c r="D18" s="6" t="s">
        <v>81</v>
      </c>
      <c r="E18" s="6" t="s">
        <v>81</v>
      </c>
      <c r="F18" s="36">
        <v>50</v>
      </c>
      <c r="G18" s="6" t="s">
        <v>81</v>
      </c>
      <c r="H18" s="6" t="s">
        <v>81</v>
      </c>
      <c r="I18" s="6" t="s">
        <v>81</v>
      </c>
      <c r="J18" s="36">
        <v>50</v>
      </c>
      <c r="K18" s="6" t="s">
        <v>81</v>
      </c>
      <c r="L18" s="33">
        <f t="shared" si="0"/>
        <v>100</v>
      </c>
    </row>
    <row r="19" spans="1:12" ht="15.75">
      <c r="A19" s="9" t="s">
        <v>72</v>
      </c>
      <c r="B19" s="28" t="s">
        <v>9</v>
      </c>
      <c r="C19" s="12" t="s">
        <v>81</v>
      </c>
      <c r="D19" s="12" t="s">
        <v>81</v>
      </c>
      <c r="E19" s="12" t="s">
        <v>81</v>
      </c>
      <c r="F19" s="35">
        <f>F20+F21+F22+F23</f>
        <v>68436.994</v>
      </c>
      <c r="G19" s="35" t="e">
        <f>G20+G21+G22+G23</f>
        <v>#VALUE!</v>
      </c>
      <c r="H19" s="35" t="e">
        <f>H20+H21+H22+H23</f>
        <v>#VALUE!</v>
      </c>
      <c r="I19" s="35" t="e">
        <f>I20+I21+I22+I23</f>
        <v>#VALUE!</v>
      </c>
      <c r="J19" s="35">
        <f>J20+J21+J22+J23</f>
        <v>65077.937</v>
      </c>
      <c r="K19" s="35" t="e">
        <f>K20+U1522+K22+K23</f>
        <v>#VALUE!</v>
      </c>
      <c r="L19" s="32">
        <f t="shared" si="0"/>
        <v>95.1</v>
      </c>
    </row>
    <row r="20" spans="1:12" ht="15.75">
      <c r="A20" s="8" t="s">
        <v>45</v>
      </c>
      <c r="B20" s="29" t="s">
        <v>10</v>
      </c>
      <c r="C20" s="6" t="s">
        <v>81</v>
      </c>
      <c r="D20" s="6" t="s">
        <v>81</v>
      </c>
      <c r="E20" s="6" t="s">
        <v>81</v>
      </c>
      <c r="F20" s="36">
        <v>200</v>
      </c>
      <c r="G20" s="6" t="s">
        <v>81</v>
      </c>
      <c r="H20" s="6" t="s">
        <v>81</v>
      </c>
      <c r="I20" s="6" t="s">
        <v>81</v>
      </c>
      <c r="J20" s="36">
        <v>198.52</v>
      </c>
      <c r="K20" s="6" t="s">
        <v>81</v>
      </c>
      <c r="L20" s="33">
        <f t="shared" si="0"/>
        <v>99.3</v>
      </c>
    </row>
    <row r="21" spans="1:12" ht="15.75">
      <c r="A21" s="8" t="s">
        <v>46</v>
      </c>
      <c r="B21" s="29" t="s">
        <v>11</v>
      </c>
      <c r="C21" s="6" t="s">
        <v>81</v>
      </c>
      <c r="D21" s="6" t="s">
        <v>81</v>
      </c>
      <c r="E21" s="6" t="s">
        <v>81</v>
      </c>
      <c r="F21" s="36">
        <v>3240</v>
      </c>
      <c r="G21" s="6" t="s">
        <v>81</v>
      </c>
      <c r="H21" s="6" t="s">
        <v>81</v>
      </c>
      <c r="I21" s="6" t="s">
        <v>81</v>
      </c>
      <c r="J21" s="36">
        <v>3240</v>
      </c>
      <c r="K21" s="6" t="s">
        <v>81</v>
      </c>
      <c r="L21" s="33">
        <f t="shared" si="0"/>
        <v>100</v>
      </c>
    </row>
    <row r="22" spans="1:12" ht="15.75">
      <c r="A22" s="8" t="s">
        <v>47</v>
      </c>
      <c r="B22" s="29" t="s">
        <v>12</v>
      </c>
      <c r="C22" s="6" t="s">
        <v>81</v>
      </c>
      <c r="D22" s="6" t="s">
        <v>81</v>
      </c>
      <c r="E22" s="6" t="s">
        <v>81</v>
      </c>
      <c r="F22" s="36">
        <v>50293.094</v>
      </c>
      <c r="G22" s="6" t="s">
        <v>81</v>
      </c>
      <c r="H22" s="6" t="s">
        <v>81</v>
      </c>
      <c r="I22" s="6" t="s">
        <v>81</v>
      </c>
      <c r="J22" s="36">
        <v>49293.676</v>
      </c>
      <c r="K22" s="6" t="s">
        <v>81</v>
      </c>
      <c r="L22" s="33">
        <f t="shared" si="0"/>
        <v>98</v>
      </c>
    </row>
    <row r="23" spans="1:12" ht="31.5">
      <c r="A23" s="8" t="s">
        <v>48</v>
      </c>
      <c r="B23" s="29" t="s">
        <v>13</v>
      </c>
      <c r="C23" s="6" t="s">
        <v>81</v>
      </c>
      <c r="D23" s="6" t="s">
        <v>81</v>
      </c>
      <c r="E23" s="6" t="s">
        <v>81</v>
      </c>
      <c r="F23" s="36">
        <v>14703.9</v>
      </c>
      <c r="G23" s="6" t="s">
        <v>81</v>
      </c>
      <c r="H23" s="6" t="s">
        <v>81</v>
      </c>
      <c r="I23" s="6" t="s">
        <v>81</v>
      </c>
      <c r="J23" s="36">
        <v>12345.741</v>
      </c>
      <c r="K23" s="6" t="s">
        <v>81</v>
      </c>
      <c r="L23" s="33">
        <f t="shared" si="0"/>
        <v>84</v>
      </c>
    </row>
    <row r="24" spans="1:12" ht="15.75">
      <c r="A24" s="9" t="s">
        <v>73</v>
      </c>
      <c r="B24" s="28" t="s">
        <v>14</v>
      </c>
      <c r="C24" s="12" t="s">
        <v>81</v>
      </c>
      <c r="D24" s="12" t="s">
        <v>81</v>
      </c>
      <c r="E24" s="12" t="s">
        <v>81</v>
      </c>
      <c r="F24" s="35">
        <f>F25+F26+F27</f>
        <v>205286.642</v>
      </c>
      <c r="G24" s="35" t="e">
        <f>G25+G26+G27</f>
        <v>#VALUE!</v>
      </c>
      <c r="H24" s="35" t="e">
        <f>H25+H26+H27</f>
        <v>#VALUE!</v>
      </c>
      <c r="I24" s="35" t="e">
        <f>I25+I26+I27</f>
        <v>#VALUE!</v>
      </c>
      <c r="J24" s="35">
        <f>J25+J26+J27</f>
        <v>116565.922</v>
      </c>
      <c r="K24" s="35" t="e">
        <f>K25+K26+K27</f>
        <v>#VALUE!</v>
      </c>
      <c r="L24" s="32">
        <f>J24/F24%</f>
        <v>56.8</v>
      </c>
    </row>
    <row r="25" spans="1:12" ht="15.75">
      <c r="A25" s="8" t="s">
        <v>92</v>
      </c>
      <c r="B25" s="29" t="s">
        <v>93</v>
      </c>
      <c r="C25" s="12"/>
      <c r="D25" s="12"/>
      <c r="E25" s="12"/>
      <c r="F25" s="36">
        <v>385.252</v>
      </c>
      <c r="G25" s="6"/>
      <c r="H25" s="6"/>
      <c r="I25" s="6"/>
      <c r="J25" s="36">
        <v>385.251</v>
      </c>
      <c r="K25" s="12"/>
      <c r="L25" s="33">
        <f>J25/F25%</f>
        <v>100</v>
      </c>
    </row>
    <row r="26" spans="1:12" ht="15.75">
      <c r="A26" s="8" t="s">
        <v>49</v>
      </c>
      <c r="B26" s="29" t="s">
        <v>15</v>
      </c>
      <c r="C26" s="6" t="s">
        <v>81</v>
      </c>
      <c r="D26" s="6" t="s">
        <v>81</v>
      </c>
      <c r="E26" s="6" t="s">
        <v>81</v>
      </c>
      <c r="F26" s="36">
        <v>167286.69</v>
      </c>
      <c r="G26" s="6" t="s">
        <v>81</v>
      </c>
      <c r="H26" s="6" t="s">
        <v>81</v>
      </c>
      <c r="I26" s="6" t="s">
        <v>81</v>
      </c>
      <c r="J26" s="36">
        <v>78565.971</v>
      </c>
      <c r="K26" s="6" t="s">
        <v>81</v>
      </c>
      <c r="L26" s="33">
        <f t="shared" si="0"/>
        <v>47</v>
      </c>
    </row>
    <row r="27" spans="1:12" ht="15.75">
      <c r="A27" s="8" t="s">
        <v>50</v>
      </c>
      <c r="B27" s="29" t="s">
        <v>16</v>
      </c>
      <c r="C27" s="6" t="s">
        <v>81</v>
      </c>
      <c r="D27" s="6" t="s">
        <v>81</v>
      </c>
      <c r="E27" s="6" t="s">
        <v>81</v>
      </c>
      <c r="F27" s="36">
        <v>37614.7</v>
      </c>
      <c r="G27" s="6" t="s">
        <v>81</v>
      </c>
      <c r="H27" s="6" t="s">
        <v>81</v>
      </c>
      <c r="I27" s="6" t="s">
        <v>81</v>
      </c>
      <c r="J27" s="36">
        <v>37614.7</v>
      </c>
      <c r="K27" s="6" t="s">
        <v>81</v>
      </c>
      <c r="L27" s="33">
        <f t="shared" si="0"/>
        <v>100</v>
      </c>
    </row>
    <row r="28" spans="1:12" ht="15.75">
      <c r="A28" s="9" t="s">
        <v>51</v>
      </c>
      <c r="B28" s="28" t="s">
        <v>17</v>
      </c>
      <c r="C28" s="12" t="s">
        <v>81</v>
      </c>
      <c r="D28" s="12" t="s">
        <v>81</v>
      </c>
      <c r="E28" s="12" t="s">
        <v>81</v>
      </c>
      <c r="F28" s="35">
        <f>F29+F30+F31+F32+F33</f>
        <v>252310.39</v>
      </c>
      <c r="G28" s="12" t="s">
        <v>81</v>
      </c>
      <c r="H28" s="12" t="s">
        <v>81</v>
      </c>
      <c r="I28" s="12" t="s">
        <v>81</v>
      </c>
      <c r="J28" s="35">
        <f>J29+J30+J31+J32+J33</f>
        <v>251256.058</v>
      </c>
      <c r="K28" s="12" t="s">
        <v>81</v>
      </c>
      <c r="L28" s="32">
        <f t="shared" si="0"/>
        <v>99.6</v>
      </c>
    </row>
    <row r="29" spans="1:12" ht="15.75">
      <c r="A29" s="8" t="s">
        <v>52</v>
      </c>
      <c r="B29" s="29" t="s">
        <v>18</v>
      </c>
      <c r="C29" s="6" t="s">
        <v>81</v>
      </c>
      <c r="D29" s="6" t="s">
        <v>81</v>
      </c>
      <c r="E29" s="6" t="s">
        <v>81</v>
      </c>
      <c r="F29" s="36">
        <v>89890.51</v>
      </c>
      <c r="G29" s="6" t="s">
        <v>81</v>
      </c>
      <c r="H29" s="6" t="s">
        <v>81</v>
      </c>
      <c r="I29" s="6" t="s">
        <v>81</v>
      </c>
      <c r="J29" s="36">
        <v>89622.896</v>
      </c>
      <c r="K29" s="6" t="s">
        <v>81</v>
      </c>
      <c r="L29" s="33">
        <f t="shared" si="0"/>
        <v>99.7</v>
      </c>
    </row>
    <row r="30" spans="1:12" ht="15.75">
      <c r="A30" s="8" t="s">
        <v>53</v>
      </c>
      <c r="B30" s="29" t="s">
        <v>19</v>
      </c>
      <c r="C30" s="6" t="s">
        <v>81</v>
      </c>
      <c r="D30" s="6" t="s">
        <v>81</v>
      </c>
      <c r="E30" s="6" t="s">
        <v>81</v>
      </c>
      <c r="F30" s="36">
        <v>132904.27</v>
      </c>
      <c r="G30" s="6" t="s">
        <v>81</v>
      </c>
      <c r="H30" s="6" t="s">
        <v>81</v>
      </c>
      <c r="I30" s="6" t="s">
        <v>81</v>
      </c>
      <c r="J30" s="36">
        <v>132259.523</v>
      </c>
      <c r="K30" s="6" t="s">
        <v>81</v>
      </c>
      <c r="L30" s="33">
        <f t="shared" si="0"/>
        <v>99.5</v>
      </c>
    </row>
    <row r="31" spans="1:12" ht="31.5">
      <c r="A31" s="8" t="s">
        <v>54</v>
      </c>
      <c r="B31" s="29" t="s">
        <v>20</v>
      </c>
      <c r="C31" s="6" t="s">
        <v>81</v>
      </c>
      <c r="D31" s="6" t="s">
        <v>81</v>
      </c>
      <c r="E31" s="6" t="s">
        <v>81</v>
      </c>
      <c r="F31" s="36">
        <v>966.44</v>
      </c>
      <c r="G31" s="6" t="s">
        <v>81</v>
      </c>
      <c r="H31" s="6" t="s">
        <v>81</v>
      </c>
      <c r="I31" s="6" t="s">
        <v>81</v>
      </c>
      <c r="J31" s="36">
        <v>928.284</v>
      </c>
      <c r="K31" s="6" t="s">
        <v>81</v>
      </c>
      <c r="L31" s="33">
        <f t="shared" si="0"/>
        <v>96.1</v>
      </c>
    </row>
    <row r="32" spans="1:12" ht="21" customHeight="1">
      <c r="A32" s="8" t="s">
        <v>55</v>
      </c>
      <c r="B32" s="29" t="s">
        <v>21</v>
      </c>
      <c r="C32" s="6" t="s">
        <v>81</v>
      </c>
      <c r="D32" s="6" t="s">
        <v>81</v>
      </c>
      <c r="E32" s="6" t="s">
        <v>81</v>
      </c>
      <c r="F32" s="36">
        <v>4230.5</v>
      </c>
      <c r="G32" s="6" t="s">
        <v>81</v>
      </c>
      <c r="H32" s="6" t="s">
        <v>81</v>
      </c>
      <c r="I32" s="6" t="s">
        <v>81</v>
      </c>
      <c r="J32" s="36">
        <v>4230.444</v>
      </c>
      <c r="K32" s="6" t="s">
        <v>81</v>
      </c>
      <c r="L32" s="33">
        <f t="shared" si="0"/>
        <v>100</v>
      </c>
    </row>
    <row r="33" spans="1:12" ht="15.75">
      <c r="A33" s="8" t="s">
        <v>56</v>
      </c>
      <c r="B33" s="29" t="s">
        <v>22</v>
      </c>
      <c r="C33" s="6" t="s">
        <v>81</v>
      </c>
      <c r="D33" s="6" t="s">
        <v>81</v>
      </c>
      <c r="E33" s="6" t="s">
        <v>81</v>
      </c>
      <c r="F33" s="36">
        <v>24318.67</v>
      </c>
      <c r="G33" s="6" t="s">
        <v>81</v>
      </c>
      <c r="H33" s="6" t="s">
        <v>81</v>
      </c>
      <c r="I33" s="6" t="s">
        <v>81</v>
      </c>
      <c r="J33" s="36">
        <v>24214.911</v>
      </c>
      <c r="K33" s="6" t="s">
        <v>81</v>
      </c>
      <c r="L33" s="33">
        <f t="shared" si="0"/>
        <v>99.6</v>
      </c>
    </row>
    <row r="34" spans="1:12" ht="15.75">
      <c r="A34" s="9" t="s">
        <v>74</v>
      </c>
      <c r="B34" s="28" t="s">
        <v>23</v>
      </c>
      <c r="C34" s="12" t="s">
        <v>81</v>
      </c>
      <c r="D34" s="12" t="s">
        <v>81</v>
      </c>
      <c r="E34" s="12" t="s">
        <v>81</v>
      </c>
      <c r="F34" s="35">
        <f>F35+F36</f>
        <v>35030.48</v>
      </c>
      <c r="G34" s="12" t="s">
        <v>81</v>
      </c>
      <c r="H34" s="12" t="s">
        <v>81</v>
      </c>
      <c r="I34" s="12" t="s">
        <v>81</v>
      </c>
      <c r="J34" s="35">
        <f>J35+J36</f>
        <v>34524.336</v>
      </c>
      <c r="K34" s="6" t="s">
        <v>81</v>
      </c>
      <c r="L34" s="32">
        <f t="shared" si="0"/>
        <v>98.6</v>
      </c>
    </row>
    <row r="35" spans="1:12" ht="15.75">
      <c r="A35" s="8" t="s">
        <v>57</v>
      </c>
      <c r="B35" s="29" t="s">
        <v>24</v>
      </c>
      <c r="C35" s="6" t="s">
        <v>81</v>
      </c>
      <c r="D35" s="6" t="s">
        <v>81</v>
      </c>
      <c r="E35" s="6" t="s">
        <v>81</v>
      </c>
      <c r="F35" s="36">
        <v>31670.28</v>
      </c>
      <c r="G35" s="6" t="s">
        <v>81</v>
      </c>
      <c r="H35" s="6" t="s">
        <v>81</v>
      </c>
      <c r="I35" s="6" t="s">
        <v>81</v>
      </c>
      <c r="J35" s="36">
        <v>31166.672</v>
      </c>
      <c r="K35" s="6" t="s">
        <v>81</v>
      </c>
      <c r="L35" s="33">
        <f t="shared" si="0"/>
        <v>98.4</v>
      </c>
    </row>
    <row r="36" spans="1:12" ht="31.5">
      <c r="A36" s="8" t="s">
        <v>58</v>
      </c>
      <c r="B36" s="29" t="s">
        <v>25</v>
      </c>
      <c r="C36" s="6" t="s">
        <v>81</v>
      </c>
      <c r="D36" s="6" t="s">
        <v>81</v>
      </c>
      <c r="E36" s="6" t="s">
        <v>81</v>
      </c>
      <c r="F36" s="36">
        <v>3360.2</v>
      </c>
      <c r="G36" s="6" t="s">
        <v>81</v>
      </c>
      <c r="H36" s="6" t="s">
        <v>81</v>
      </c>
      <c r="I36" s="6" t="s">
        <v>81</v>
      </c>
      <c r="J36" s="36">
        <v>3357.664</v>
      </c>
      <c r="K36" s="6" t="s">
        <v>81</v>
      </c>
      <c r="L36" s="33">
        <f t="shared" si="0"/>
        <v>99.9</v>
      </c>
    </row>
    <row r="37" spans="1:12" ht="15.75">
      <c r="A37" s="9" t="s">
        <v>75</v>
      </c>
      <c r="B37" s="28" t="s">
        <v>26</v>
      </c>
      <c r="C37" s="12" t="s">
        <v>81</v>
      </c>
      <c r="D37" s="12" t="s">
        <v>81</v>
      </c>
      <c r="E37" s="12" t="s">
        <v>81</v>
      </c>
      <c r="F37" s="35">
        <f>F38+F39+F40+F41</f>
        <v>50855.43</v>
      </c>
      <c r="G37" s="35" t="e">
        <f>G38+G39+G40+G41</f>
        <v>#VALUE!</v>
      </c>
      <c r="H37" s="35" t="e">
        <f>H38+H39+H40+H41</f>
        <v>#VALUE!</v>
      </c>
      <c r="I37" s="35" t="e">
        <f>I38+I39+I40+I41</f>
        <v>#VALUE!</v>
      </c>
      <c r="J37" s="35">
        <f>J38+J39+J40+J41</f>
        <v>50665.482</v>
      </c>
      <c r="K37" s="12" t="s">
        <v>81</v>
      </c>
      <c r="L37" s="32">
        <f t="shared" si="0"/>
        <v>99.6</v>
      </c>
    </row>
    <row r="38" spans="1:12" ht="15.75">
      <c r="A38" s="8" t="s">
        <v>59</v>
      </c>
      <c r="B38" s="29" t="s">
        <v>27</v>
      </c>
      <c r="C38" s="6" t="s">
        <v>81</v>
      </c>
      <c r="D38" s="6" t="s">
        <v>81</v>
      </c>
      <c r="E38" s="6" t="s">
        <v>81</v>
      </c>
      <c r="F38" s="36">
        <v>17816.7</v>
      </c>
      <c r="G38" s="6" t="s">
        <v>81</v>
      </c>
      <c r="H38" s="6" t="s">
        <v>81</v>
      </c>
      <c r="I38" s="6" t="s">
        <v>81</v>
      </c>
      <c r="J38" s="36">
        <v>17816.7</v>
      </c>
      <c r="K38" s="6" t="s">
        <v>81</v>
      </c>
      <c r="L38" s="33">
        <f t="shared" si="0"/>
        <v>100</v>
      </c>
    </row>
    <row r="39" spans="1:12" ht="15.75">
      <c r="A39" s="8" t="s">
        <v>60</v>
      </c>
      <c r="B39" s="29" t="s">
        <v>28</v>
      </c>
      <c r="C39" s="6" t="s">
        <v>81</v>
      </c>
      <c r="D39" s="6" t="s">
        <v>81</v>
      </c>
      <c r="E39" s="6" t="s">
        <v>81</v>
      </c>
      <c r="F39" s="36">
        <v>18603.73</v>
      </c>
      <c r="G39" s="6" t="s">
        <v>81</v>
      </c>
      <c r="H39" s="6" t="s">
        <v>81</v>
      </c>
      <c r="I39" s="6" t="s">
        <v>81</v>
      </c>
      <c r="J39" s="36">
        <v>18448.726</v>
      </c>
      <c r="K39" s="6" t="s">
        <v>81</v>
      </c>
      <c r="L39" s="33">
        <f t="shared" si="0"/>
        <v>99.2</v>
      </c>
    </row>
    <row r="40" spans="1:12" ht="31.5">
      <c r="A40" s="8" t="s">
        <v>61</v>
      </c>
      <c r="B40" s="29" t="s">
        <v>29</v>
      </c>
      <c r="C40" s="6" t="s">
        <v>81</v>
      </c>
      <c r="D40" s="6" t="s">
        <v>81</v>
      </c>
      <c r="E40" s="6" t="s">
        <v>81</v>
      </c>
      <c r="F40" s="36">
        <v>2078.8</v>
      </c>
      <c r="G40" s="6" t="s">
        <v>81</v>
      </c>
      <c r="H40" s="6" t="s">
        <v>81</v>
      </c>
      <c r="I40" s="6" t="s">
        <v>81</v>
      </c>
      <c r="J40" s="36">
        <v>2078.8</v>
      </c>
      <c r="K40" s="6" t="s">
        <v>81</v>
      </c>
      <c r="L40" s="33">
        <f t="shared" si="0"/>
        <v>100</v>
      </c>
    </row>
    <row r="41" spans="1:12" ht="15.75">
      <c r="A41" s="8" t="s">
        <v>62</v>
      </c>
      <c r="B41" s="29" t="s">
        <v>30</v>
      </c>
      <c r="C41" s="6" t="s">
        <v>81</v>
      </c>
      <c r="D41" s="6" t="s">
        <v>81</v>
      </c>
      <c r="E41" s="6" t="s">
        <v>81</v>
      </c>
      <c r="F41" s="36">
        <v>12356.2</v>
      </c>
      <c r="G41" s="6" t="s">
        <v>81</v>
      </c>
      <c r="H41" s="6" t="s">
        <v>81</v>
      </c>
      <c r="I41" s="6" t="s">
        <v>81</v>
      </c>
      <c r="J41" s="36">
        <v>12321.256</v>
      </c>
      <c r="K41" s="6" t="s">
        <v>81</v>
      </c>
      <c r="L41" s="33">
        <f t="shared" si="0"/>
        <v>99.7</v>
      </c>
    </row>
    <row r="42" spans="1:12" ht="15.75">
      <c r="A42" s="9" t="s">
        <v>76</v>
      </c>
      <c r="B42" s="28" t="s">
        <v>31</v>
      </c>
      <c r="C42" s="12" t="s">
        <v>81</v>
      </c>
      <c r="D42" s="12" t="s">
        <v>81</v>
      </c>
      <c r="E42" s="12" t="s">
        <v>81</v>
      </c>
      <c r="F42" s="35">
        <f>F43+F44+F45</f>
        <v>19477.142</v>
      </c>
      <c r="G42" s="12" t="s">
        <v>81</v>
      </c>
      <c r="H42" s="12" t="s">
        <v>81</v>
      </c>
      <c r="I42" s="12" t="s">
        <v>81</v>
      </c>
      <c r="J42" s="35">
        <f>J43+J44+J45</f>
        <v>12247.906</v>
      </c>
      <c r="K42" s="12" t="s">
        <v>81</v>
      </c>
      <c r="L42" s="32">
        <f t="shared" si="0"/>
        <v>62.9</v>
      </c>
    </row>
    <row r="43" spans="1:12" ht="15.75">
      <c r="A43" s="8" t="s">
        <v>63</v>
      </c>
      <c r="B43" s="29" t="s">
        <v>32</v>
      </c>
      <c r="C43" s="6" t="s">
        <v>81</v>
      </c>
      <c r="D43" s="6" t="s">
        <v>81</v>
      </c>
      <c r="E43" s="6" t="s">
        <v>81</v>
      </c>
      <c r="F43" s="36">
        <v>1473.2</v>
      </c>
      <c r="G43" s="6" t="s">
        <v>81</v>
      </c>
      <c r="H43" s="6" t="s">
        <v>81</v>
      </c>
      <c r="I43" s="6" t="s">
        <v>81</v>
      </c>
      <c r="J43" s="36">
        <v>1473.061</v>
      </c>
      <c r="K43" s="6" t="s">
        <v>81</v>
      </c>
      <c r="L43" s="33">
        <f t="shared" si="0"/>
        <v>100</v>
      </c>
    </row>
    <row r="44" spans="1:12" ht="15.75">
      <c r="A44" s="8" t="s">
        <v>64</v>
      </c>
      <c r="B44" s="29" t="s">
        <v>33</v>
      </c>
      <c r="C44" s="6" t="s">
        <v>81</v>
      </c>
      <c r="D44" s="6" t="s">
        <v>81</v>
      </c>
      <c r="E44" s="6" t="s">
        <v>81</v>
      </c>
      <c r="F44" s="36">
        <v>14154.842</v>
      </c>
      <c r="G44" s="6" t="s">
        <v>81</v>
      </c>
      <c r="H44" s="6" t="s">
        <v>81</v>
      </c>
      <c r="I44" s="6" t="s">
        <v>81</v>
      </c>
      <c r="J44" s="36">
        <v>7028.165</v>
      </c>
      <c r="K44" s="6" t="s">
        <v>81</v>
      </c>
      <c r="L44" s="33">
        <f t="shared" si="0"/>
        <v>49.7</v>
      </c>
    </row>
    <row r="45" spans="1:12" ht="15.75">
      <c r="A45" s="8" t="s">
        <v>65</v>
      </c>
      <c r="B45" s="29" t="s">
        <v>34</v>
      </c>
      <c r="C45" s="6" t="s">
        <v>81</v>
      </c>
      <c r="D45" s="6" t="s">
        <v>81</v>
      </c>
      <c r="E45" s="6" t="s">
        <v>81</v>
      </c>
      <c r="F45" s="36">
        <v>3849.1</v>
      </c>
      <c r="G45" s="6" t="s">
        <v>81</v>
      </c>
      <c r="H45" s="6" t="s">
        <v>81</v>
      </c>
      <c r="I45" s="6" t="s">
        <v>81</v>
      </c>
      <c r="J45" s="36">
        <v>3746.68</v>
      </c>
      <c r="K45" s="6" t="s">
        <v>81</v>
      </c>
      <c r="L45" s="33">
        <f t="shared" si="0"/>
        <v>97.3</v>
      </c>
    </row>
    <row r="46" spans="1:12" ht="15.75">
      <c r="A46" s="9" t="s">
        <v>77</v>
      </c>
      <c r="B46" s="28" t="s">
        <v>35</v>
      </c>
      <c r="C46" s="12" t="s">
        <v>81</v>
      </c>
      <c r="D46" s="12" t="s">
        <v>81</v>
      </c>
      <c r="E46" s="12" t="s">
        <v>81</v>
      </c>
      <c r="F46" s="35">
        <f>F47+F48</f>
        <v>64755.3</v>
      </c>
      <c r="G46" s="35" t="e">
        <f>G47+G48</f>
        <v>#VALUE!</v>
      </c>
      <c r="H46" s="35" t="e">
        <f>H47+H48</f>
        <v>#VALUE!</v>
      </c>
      <c r="I46" s="35" t="e">
        <f>I47+I48</f>
        <v>#VALUE!</v>
      </c>
      <c r="J46" s="35">
        <f>J47+J48</f>
        <v>55698.637</v>
      </c>
      <c r="K46" s="12" t="s">
        <v>81</v>
      </c>
      <c r="L46" s="32">
        <f t="shared" si="0"/>
        <v>86</v>
      </c>
    </row>
    <row r="47" spans="1:12" ht="15.75">
      <c r="A47" s="8" t="s">
        <v>66</v>
      </c>
      <c r="B47" s="29" t="s">
        <v>36</v>
      </c>
      <c r="C47" s="6" t="s">
        <v>81</v>
      </c>
      <c r="D47" s="6" t="s">
        <v>81</v>
      </c>
      <c r="E47" s="6" t="s">
        <v>81</v>
      </c>
      <c r="F47" s="36">
        <v>15371.16</v>
      </c>
      <c r="G47" s="6" t="s">
        <v>81</v>
      </c>
      <c r="H47" s="6" t="s">
        <v>81</v>
      </c>
      <c r="I47" s="6" t="s">
        <v>81</v>
      </c>
      <c r="J47" s="36">
        <v>6314.497</v>
      </c>
      <c r="K47" s="6" t="s">
        <v>81</v>
      </c>
      <c r="L47" s="33">
        <f t="shared" si="0"/>
        <v>41.1</v>
      </c>
    </row>
    <row r="48" spans="1:12" ht="15.75">
      <c r="A48" s="8" t="s">
        <v>94</v>
      </c>
      <c r="B48" s="29" t="s">
        <v>95</v>
      </c>
      <c r="C48" s="6"/>
      <c r="D48" s="6"/>
      <c r="E48" s="6"/>
      <c r="F48" s="36">
        <v>49384.14</v>
      </c>
      <c r="G48" s="6"/>
      <c r="H48" s="6"/>
      <c r="I48" s="6"/>
      <c r="J48" s="36">
        <v>49384.14</v>
      </c>
      <c r="K48" s="6"/>
      <c r="L48" s="33">
        <f t="shared" si="0"/>
        <v>100</v>
      </c>
    </row>
    <row r="49" spans="1:12" ht="15.75">
      <c r="A49" s="9" t="s">
        <v>0</v>
      </c>
      <c r="B49" s="28" t="s">
        <v>37</v>
      </c>
      <c r="C49" s="12" t="s">
        <v>81</v>
      </c>
      <c r="D49" s="12" t="s">
        <v>81</v>
      </c>
      <c r="E49" s="12" t="s">
        <v>81</v>
      </c>
      <c r="F49" s="35">
        <f>F50</f>
        <v>2035</v>
      </c>
      <c r="G49" s="35" t="str">
        <f>G50</f>
        <v>-</v>
      </c>
      <c r="H49" s="35" t="str">
        <f>H50</f>
        <v>-</v>
      </c>
      <c r="I49" s="35" t="str">
        <f>I50</f>
        <v>-</v>
      </c>
      <c r="J49" s="35">
        <f>J50</f>
        <v>2003.557</v>
      </c>
      <c r="K49" s="12" t="s">
        <v>81</v>
      </c>
      <c r="L49" s="32">
        <f t="shared" si="0"/>
        <v>98.5</v>
      </c>
    </row>
    <row r="50" spans="1:12" ht="15.75">
      <c r="A50" s="8" t="s">
        <v>67</v>
      </c>
      <c r="B50" s="29" t="s">
        <v>38</v>
      </c>
      <c r="C50" s="6" t="s">
        <v>81</v>
      </c>
      <c r="D50" s="6" t="s">
        <v>81</v>
      </c>
      <c r="E50" s="6" t="s">
        <v>81</v>
      </c>
      <c r="F50" s="36">
        <v>2035</v>
      </c>
      <c r="G50" s="6" t="s">
        <v>81</v>
      </c>
      <c r="H50" s="6" t="s">
        <v>81</v>
      </c>
      <c r="I50" s="6" t="s">
        <v>81</v>
      </c>
      <c r="J50" s="36">
        <v>2003.557</v>
      </c>
      <c r="K50" s="6" t="s">
        <v>81</v>
      </c>
      <c r="L50" s="33">
        <f t="shared" si="0"/>
        <v>98.5</v>
      </c>
    </row>
    <row r="51" spans="1:12" ht="31.5">
      <c r="A51" s="34" t="s">
        <v>97</v>
      </c>
      <c r="B51" s="28" t="s">
        <v>96</v>
      </c>
      <c r="C51" s="12" t="s">
        <v>81</v>
      </c>
      <c r="D51" s="12" t="s">
        <v>81</v>
      </c>
      <c r="E51" s="12" t="s">
        <v>81</v>
      </c>
      <c r="F51" s="35">
        <v>22</v>
      </c>
      <c r="G51" s="12" t="s">
        <v>81</v>
      </c>
      <c r="H51" s="12" t="s">
        <v>81</v>
      </c>
      <c r="I51" s="12" t="s">
        <v>81</v>
      </c>
      <c r="J51" s="35">
        <v>21.923</v>
      </c>
      <c r="K51" s="12" t="s">
        <v>81</v>
      </c>
      <c r="L51" s="32">
        <f t="shared" si="0"/>
        <v>99.7</v>
      </c>
    </row>
    <row r="52" spans="1:12" ht="31.5">
      <c r="A52" s="42" t="s">
        <v>98</v>
      </c>
      <c r="B52" s="29" t="s">
        <v>99</v>
      </c>
      <c r="C52" s="6" t="s">
        <v>81</v>
      </c>
      <c r="D52" s="6" t="s">
        <v>81</v>
      </c>
      <c r="E52" s="6" t="s">
        <v>81</v>
      </c>
      <c r="F52" s="36">
        <v>22</v>
      </c>
      <c r="G52" s="6" t="s">
        <v>81</v>
      </c>
      <c r="H52" s="6" t="s">
        <v>81</v>
      </c>
      <c r="I52" s="6" t="s">
        <v>81</v>
      </c>
      <c r="J52" s="36">
        <v>21.923</v>
      </c>
      <c r="K52" s="6" t="s">
        <v>81</v>
      </c>
      <c r="L52" s="33">
        <f t="shared" si="0"/>
        <v>99.7</v>
      </c>
    </row>
    <row r="53" spans="1:14" ht="18.75" customHeight="1">
      <c r="A53" s="9" t="s">
        <v>39</v>
      </c>
      <c r="B53" s="30"/>
      <c r="C53" s="6" t="s">
        <v>81</v>
      </c>
      <c r="D53" s="6" t="s">
        <v>81</v>
      </c>
      <c r="E53" s="6" t="s">
        <v>81</v>
      </c>
      <c r="F53" s="35">
        <f>F11+F17+F19+F24+F28+F34+F37+F42+F46+F49+F51</f>
        <v>742086.118</v>
      </c>
      <c r="G53" s="10" t="e">
        <f>G11+G17+G19+G24+G28+G34+G37+G42+G46+G49+G51</f>
        <v>#VALUE!</v>
      </c>
      <c r="H53" s="10" t="e">
        <f>H11+H17+H19+H24+H28+H34+H37+H42+H46+H49+H51</f>
        <v>#VALUE!</v>
      </c>
      <c r="I53" s="10" t="e">
        <f>I11+I17+I19+I24+I28+I34+I37+I42+I46+I49+I51</f>
        <v>#VALUE!</v>
      </c>
      <c r="J53" s="10">
        <f>J11+J17+J19+J24+J28+J34+J37+J42+J46+J49+J51</f>
        <v>631843.973</v>
      </c>
      <c r="K53" s="31"/>
      <c r="L53" s="32">
        <f t="shared" si="0"/>
        <v>85.1</v>
      </c>
      <c r="M53" s="23"/>
      <c r="N53" s="23"/>
    </row>
    <row r="54" spans="2:15" s="3" customFormat="1" ht="12.75">
      <c r="B54" s="24"/>
      <c r="C54" s="25"/>
      <c r="D54" s="25"/>
      <c r="E54" s="25"/>
      <c r="F54" s="24"/>
      <c r="G54" s="25"/>
      <c r="H54" s="25"/>
      <c r="I54" s="25"/>
      <c r="J54" s="24"/>
      <c r="K54" s="25"/>
      <c r="L54" s="2"/>
      <c r="M54" s="2"/>
      <c r="N54" s="2"/>
      <c r="O54" s="2"/>
    </row>
  </sheetData>
  <sheetProtection/>
  <mergeCells count="6">
    <mergeCell ref="A7:L7"/>
    <mergeCell ref="A8:L8"/>
    <mergeCell ref="F1:L1"/>
    <mergeCell ref="F2:L2"/>
    <mergeCell ref="F3:L3"/>
    <mergeCell ref="A6:L6"/>
  </mergeCells>
  <printOptions/>
  <pageMargins left="0.7874015748031497" right="0.3937007874015748" top="0.5905511811023623" bottom="0.7874015748031497" header="0" footer="0"/>
  <pageSetup fitToHeight="0" fitToWidth="1" horizontalDpi="600" verticalDpi="600" orientation="portrait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balakireva</dc:creator>
  <cp:keywords/>
  <dc:description/>
  <cp:lastModifiedBy>в</cp:lastModifiedBy>
  <cp:lastPrinted>2012-03-22T05:50:45Z</cp:lastPrinted>
  <dcterms:created xsi:type="dcterms:W3CDTF">2012-03-16T05:14:58Z</dcterms:created>
  <dcterms:modified xsi:type="dcterms:W3CDTF">2013-03-20T09:43:42Z</dcterms:modified>
  <cp:category/>
  <cp:version/>
  <cp:contentType/>
  <cp:contentStatus/>
</cp:coreProperties>
</file>